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195" windowHeight="11580" tabRatio="881"/>
  </bookViews>
  <sheets>
    <sheet name="Indtastningsark" sheetId="12" r:id="rId1"/>
    <sheet name="Tabel" sheetId="13" state="hidden" r:id="rId2"/>
  </sheets>
  <calcPr calcId="145621"/>
</workbook>
</file>

<file path=xl/calcChain.xml><?xml version="1.0" encoding="utf-8"?>
<calcChain xmlns="http://schemas.openxmlformats.org/spreadsheetml/2006/main">
  <c r="B27" i="12" l="1"/>
  <c r="B32" i="12" l="1"/>
  <c r="D1" i="13" l="1"/>
  <c r="E1" i="13" s="1"/>
  <c r="F1" i="13" s="1"/>
  <c r="G1" i="13" s="1"/>
  <c r="H1" i="13" s="1"/>
  <c r="I1" i="13" s="1"/>
  <c r="J1" i="13" s="1"/>
  <c r="K1" i="13" s="1"/>
  <c r="L1" i="13" s="1"/>
  <c r="M1" i="13" s="1"/>
  <c r="N1" i="13" s="1"/>
  <c r="O1" i="13" s="1"/>
  <c r="P1" i="13" s="1"/>
  <c r="Q1" i="13" s="1"/>
  <c r="R1" i="13" s="1"/>
  <c r="S1" i="13" s="1"/>
  <c r="T1" i="13" s="1"/>
  <c r="U1" i="13" s="1"/>
  <c r="V1" i="13" s="1"/>
  <c r="W1" i="13" s="1"/>
  <c r="X1" i="13" s="1"/>
  <c r="Y1" i="13" s="1"/>
  <c r="Z1" i="13" s="1"/>
  <c r="AA1" i="13" s="1"/>
  <c r="AB1" i="13" s="1"/>
  <c r="AC1" i="13" s="1"/>
  <c r="AD1" i="13" s="1"/>
  <c r="AE1" i="13" s="1"/>
  <c r="AF1" i="13" s="1"/>
  <c r="AG1" i="13" s="1"/>
  <c r="AH1" i="13" s="1"/>
  <c r="AI1" i="13" s="1"/>
  <c r="AJ1" i="13" s="1"/>
  <c r="AK1" i="13" s="1"/>
  <c r="AL1" i="13" s="1"/>
  <c r="AM1" i="13" s="1"/>
  <c r="AN1" i="13" s="1"/>
  <c r="AO1" i="13" s="1"/>
  <c r="AP1" i="13" s="1"/>
  <c r="C1" i="13"/>
  <c r="F19" i="12" l="1"/>
  <c r="F6" i="12"/>
  <c r="B13" i="12"/>
  <c r="D31" i="12" l="1"/>
  <c r="F31" i="12" s="1"/>
  <c r="D30" i="12"/>
  <c r="F30" i="12" s="1"/>
  <c r="D29" i="12"/>
  <c r="D28" i="12"/>
  <c r="F28" i="12" s="1"/>
  <c r="D26" i="12"/>
  <c r="F26" i="12" s="1"/>
  <c r="D25" i="12"/>
  <c r="F25" i="12" s="1"/>
  <c r="D24" i="12"/>
  <c r="F24" i="12" s="1"/>
  <c r="F29" i="12" l="1"/>
  <c r="D12" i="12"/>
  <c r="F12" i="12" s="1"/>
  <c r="D11" i="12"/>
  <c r="F11" i="12" s="1"/>
  <c r="D10" i="12"/>
  <c r="D27" i="12" l="1"/>
  <c r="D32" i="12" s="1"/>
  <c r="F10" i="12"/>
  <c r="B18" i="12"/>
  <c r="D13" i="12"/>
  <c r="F13" i="12" s="1"/>
  <c r="F27" i="12" l="1"/>
  <c r="F32" i="12"/>
  <c r="B20" i="12"/>
  <c r="D18" i="12" l="1"/>
  <c r="D20" i="12" l="1"/>
  <c r="F20" i="12" s="1"/>
  <c r="F18" i="12"/>
</calcChain>
</file>

<file path=xl/sharedStrings.xml><?xml version="1.0" encoding="utf-8"?>
<sst xmlns="http://schemas.openxmlformats.org/spreadsheetml/2006/main" count="48" uniqueCount="48">
  <si>
    <t>Forskel</t>
  </si>
  <si>
    <t>Gram fedtsyrer/kg TS</t>
  </si>
  <si>
    <t>Foderration</t>
  </si>
  <si>
    <t>Mælkeproduktion</t>
  </si>
  <si>
    <t>Fedt %</t>
  </si>
  <si>
    <t>Protein %</t>
  </si>
  <si>
    <t>Afregningspris</t>
  </si>
  <si>
    <t>Basis ration</t>
  </si>
  <si>
    <t>Aktuel mælkepris, øre pr. kg</t>
  </si>
  <si>
    <t>Økonomi</t>
  </si>
  <si>
    <t>Mælkeindtægt, kr./ko/dag</t>
  </si>
  <si>
    <t>Foderudgift, kr./ko/dag</t>
  </si>
  <si>
    <t xml:space="preserve">Trin 1: </t>
  </si>
  <si>
    <t>Trin 2:</t>
  </si>
  <si>
    <t xml:space="preserve">Trin 3: </t>
  </si>
  <si>
    <t>EKM-ydelse, kg/ko/dag</t>
  </si>
  <si>
    <t>Mælkeydelse, kg/ko/dag</t>
  </si>
  <si>
    <t>Trin 4:</t>
  </si>
  <si>
    <t xml:space="preserve">Trin 5: </t>
  </si>
  <si>
    <t>Trin 6:</t>
  </si>
  <si>
    <t>Vejledning</t>
  </si>
  <si>
    <t>Ration med alt. fedtsyreniveau</t>
  </si>
  <si>
    <t>Råvareværdi, øre/kg</t>
  </si>
  <si>
    <t>Kg-afh. omkostninger, øre/kg</t>
  </si>
  <si>
    <t>Tjek, at fedt- og proteinværdierne i beregning af mælkepris er opdaterede</t>
  </si>
  <si>
    <t>Mælk minus foder, kr./ko/dag</t>
  </si>
  <si>
    <t xml:space="preserve">Trin 7: </t>
  </si>
  <si>
    <t>Fedtsyrer, gram pr. kg TS (18-58)</t>
  </si>
  <si>
    <t>Fedt</t>
  </si>
  <si>
    <t>Protein</t>
  </si>
  <si>
    <t>Mælk</t>
  </si>
  <si>
    <t>OBS! Modellen forudsætter, at der tildeles mættet fedt fra 35 g fedtsyrer/kg tørstof</t>
  </si>
  <si>
    <t>SEGES påtager sig ikke ansvar for evt. fejl og mangler eller forkert brug af modellen.</t>
  </si>
  <si>
    <t>Kvalitetstillæg,  %</t>
  </si>
  <si>
    <t>Efterbetaling og indiv. konsolidering, øre/kg</t>
  </si>
  <si>
    <t>Økotillæg, øre/kg</t>
  </si>
  <si>
    <t>Andre tillæg og fradrag, øre/kg</t>
  </si>
  <si>
    <t>Økonomi i fodring med fedt til malkekøer</t>
  </si>
  <si>
    <t>Fedtværdi, kr./kg</t>
  </si>
  <si>
    <t>Proteinværdi, kr./kg</t>
  </si>
  <si>
    <t>5. august 2015</t>
  </si>
  <si>
    <t>Indtast aktuelt fedtsyreniveau i rationen samt mælkeproduktion i de gule felter (felt B6, B10, B11 og B12)</t>
  </si>
  <si>
    <t>Justér "Ydelsesniveau (EKM)" i DMS, så "Planlagt EKM-ydelse" svarer præcist til den aktuelle EKM-ydelse i felt B13</t>
  </si>
  <si>
    <t>Beregn "Pris" i DMS Foderplan for basis ration, der passer præcist til EKM-ydelse i felt B13  (dvs. Energibalance = 100%) og indtast prisen i det gule felt B19. Vær omhyggelig med at bruge korrekte priser.</t>
  </si>
  <si>
    <t>Indtast alternativt fedtsyreniveau i det grønne felt D6</t>
  </si>
  <si>
    <t>Justér "Ydelsesniveau (EKM)" i DMS Foderplan, så "Planlagt EKM-ydelse" svarer præcist til den forventede EKM-ydelse i felt D13</t>
  </si>
  <si>
    <t>Beregn "Pris" i DMS Foderplan for ration med alternativt fedtsyreniveau, der passer præcist til EKM-ydelsen i felt D13  (dvs. Energibalance = 100%) og indtast prisen i det grønne felt D19.</t>
  </si>
  <si>
    <t>Aflæs resultatet "Mælk minus foder" i felt F20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</si>
</sst>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rgb="FFFF0000"/>
      <name val="Calibri"/>
      <family val="2"/>
      <scheme val="minor"/>
    </font>
    <font>
      <b/>
      <sz val="30"/>
      <color theme="1"/>
      <name val="Calibri"/>
      <family val="2"/>
      <scheme val="minor"/>
    </font>
    <font>
      <b/>
      <sz val="14"/>
      <color theme="1"/>
      <name val="Calibri"/>
      <family val="2"/>
      <scheme val="minor"/>
    </font>
    <font>
      <sz val="11"/>
      <color theme="6" tint="0.39997558519241921"/>
      <name val="Calibri"/>
      <family val="2"/>
      <scheme val="minor"/>
    </font>
    <font>
      <b/>
      <sz val="10"/>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39994506668294322"/>
        <bgColor indexed="64"/>
      </patternFill>
    </fill>
  </fills>
  <borders count="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8" fillId="3" borderId="0" xfId="0" applyFont="1" applyFill="1" applyProtection="1"/>
    <xf numFmtId="0" fontId="0" fillId="3" borderId="0" xfId="0" applyFill="1" applyProtection="1"/>
    <xf numFmtId="0" fontId="9" fillId="3" borderId="0" xfId="0" applyFont="1" applyFill="1" applyProtection="1"/>
    <xf numFmtId="0" fontId="0" fillId="3" borderId="0" xfId="0" applyFont="1" applyFill="1" applyProtection="1"/>
    <xf numFmtId="0" fontId="1" fillId="3" borderId="0" xfId="0" applyFont="1" applyFill="1" applyProtection="1"/>
    <xf numFmtId="0" fontId="10" fillId="3" borderId="0" xfId="0" applyFont="1" applyFill="1" applyProtection="1"/>
    <xf numFmtId="0" fontId="2" fillId="3" borderId="0" xfId="0" applyFont="1" applyFill="1" applyProtection="1"/>
    <xf numFmtId="0" fontId="0" fillId="4" borderId="3" xfId="0" applyFill="1" applyBorder="1" applyProtection="1">
      <protection locked="0"/>
    </xf>
    <xf numFmtId="0" fontId="0" fillId="5" borderId="0" xfId="0" applyFill="1" applyProtection="1"/>
    <xf numFmtId="0" fontId="1" fillId="3" borderId="0" xfId="0" applyFont="1" applyFill="1" applyAlignment="1" applyProtection="1">
      <alignment vertical="top" wrapText="1"/>
    </xf>
    <xf numFmtId="0" fontId="0" fillId="3" borderId="0" xfId="0" applyFill="1" applyAlignment="1" applyProtection="1">
      <alignment vertical="top" wrapText="1"/>
    </xf>
    <xf numFmtId="2" fontId="0" fillId="4" borderId="3" xfId="0" applyNumberFormat="1" applyFill="1" applyBorder="1" applyProtection="1">
      <protection locked="0"/>
    </xf>
    <xf numFmtId="2" fontId="0" fillId="3" borderId="0" xfId="0" applyNumberFormat="1" applyFill="1" applyProtection="1"/>
    <xf numFmtId="2" fontId="0" fillId="5" borderId="3" xfId="0" applyNumberFormat="1" applyFill="1" applyBorder="1" applyProtection="1"/>
    <xf numFmtId="1" fontId="0" fillId="3" borderId="0" xfId="0" applyNumberFormat="1" applyFill="1" applyProtection="1"/>
    <xf numFmtId="2" fontId="1" fillId="3" borderId="0" xfId="0" applyNumberFormat="1" applyFont="1" applyFill="1" applyProtection="1"/>
    <xf numFmtId="2" fontId="1" fillId="5" borderId="3" xfId="0" applyNumberFormat="1" applyFont="1" applyFill="1" applyBorder="1" applyProtection="1"/>
    <xf numFmtId="2" fontId="0" fillId="5" borderId="0" xfId="0" applyNumberFormat="1" applyFill="1" applyBorder="1" applyProtection="1"/>
    <xf numFmtId="0" fontId="0" fillId="0" borderId="0" xfId="0" applyFill="1" applyProtection="1"/>
    <xf numFmtId="0" fontId="0" fillId="0" borderId="0" xfId="0" applyFill="1" applyAlignment="1" applyProtection="1">
      <alignment vertical="top"/>
    </xf>
    <xf numFmtId="0" fontId="0" fillId="0" borderId="0" xfId="0" applyFill="1" applyAlignment="1" applyProtection="1">
      <alignment vertical="top" wrapText="1"/>
    </xf>
    <xf numFmtId="1" fontId="1" fillId="4" borderId="3" xfId="0" applyNumberFormat="1" applyFont="1" applyFill="1" applyBorder="1" applyProtection="1">
      <protection locked="0"/>
    </xf>
    <xf numFmtId="0" fontId="1" fillId="5" borderId="0" xfId="0" applyFont="1" applyFill="1" applyProtection="1"/>
    <xf numFmtId="1" fontId="1" fillId="3" borderId="0" xfId="0" applyNumberFormat="1" applyFont="1" applyFill="1" applyProtection="1"/>
    <xf numFmtId="1" fontId="1" fillId="5" borderId="3" xfId="0" applyNumberFormat="1" applyFont="1" applyFill="1" applyBorder="1" applyProtection="1"/>
    <xf numFmtId="3" fontId="0" fillId="3" borderId="0" xfId="0" applyNumberFormat="1" applyFill="1" applyProtection="1"/>
    <xf numFmtId="164" fontId="0" fillId="4" borderId="3" xfId="0" applyNumberFormat="1" applyFill="1" applyBorder="1" applyProtection="1">
      <protection locked="0"/>
    </xf>
    <xf numFmtId="164" fontId="0" fillId="3" borderId="0" xfId="0" applyNumberFormat="1" applyFill="1" applyProtection="1"/>
    <xf numFmtId="0" fontId="10" fillId="5" borderId="0" xfId="0" applyFont="1" applyFill="1" applyProtection="1"/>
    <xf numFmtId="0" fontId="0" fillId="5" borderId="0" xfId="0" applyFill="1" applyBorder="1" applyProtection="1"/>
    <xf numFmtId="0" fontId="1" fillId="0" borderId="0" xfId="0" applyFont="1" applyFill="1" applyProtection="1"/>
    <xf numFmtId="2" fontId="0" fillId="2" borderId="3" xfId="0" applyNumberFormat="1" applyFill="1" applyBorder="1" applyProtection="1">
      <protection locked="0"/>
    </xf>
    <xf numFmtId="0" fontId="3" fillId="3" borderId="0" xfId="0" applyFont="1" applyFill="1" applyProtection="1"/>
    <xf numFmtId="0" fontId="10" fillId="5" borderId="0" xfId="0" applyFont="1" applyFill="1" applyBorder="1" applyProtection="1"/>
    <xf numFmtId="164" fontId="10" fillId="5" borderId="0" xfId="0" applyNumberFormat="1" applyFont="1" applyFill="1" applyBorder="1" applyProtection="1"/>
    <xf numFmtId="0" fontId="4" fillId="0" borderId="1" xfId="0" applyFont="1" applyBorder="1" applyProtection="1"/>
    <xf numFmtId="0" fontId="0" fillId="0" borderId="0" xfId="0" applyProtection="1"/>
    <xf numFmtId="0" fontId="6" fillId="0" borderId="2" xfId="0" applyFont="1" applyBorder="1" applyAlignment="1" applyProtection="1">
      <alignment wrapText="1"/>
    </xf>
    <xf numFmtId="2" fontId="7" fillId="0" borderId="0" xfId="0" applyNumberFormat="1" applyFont="1" applyProtection="1"/>
    <xf numFmtId="2" fontId="5" fillId="0" borderId="0" xfId="0" applyNumberFormat="1" applyFont="1" applyProtection="1"/>
    <xf numFmtId="0" fontId="5" fillId="0" borderId="0" xfId="0" applyFont="1" applyProtection="1"/>
    <xf numFmtId="0" fontId="11" fillId="0" borderId="1" xfId="0" applyFont="1" applyBorder="1" applyProtection="1"/>
    <xf numFmtId="1" fontId="1" fillId="2" borderId="3" xfId="0" applyNumberFormat="1" applyFont="1" applyFill="1" applyBorder="1" applyProtection="1">
      <protection locked="0"/>
    </xf>
    <xf numFmtId="2" fontId="0" fillId="5" borderId="0" xfId="0" applyNumberFormat="1" applyFont="1" applyFill="1" applyProtection="1"/>
    <xf numFmtId="2" fontId="0" fillId="5" borderId="3" xfId="0" applyNumberFormat="1" applyFont="1" applyFill="1" applyBorder="1" applyProtection="1"/>
    <xf numFmtId="0" fontId="0" fillId="3" borderId="0" xfId="0" applyFill="1" applyAlignment="1" applyProtection="1">
      <alignment horizontal="right"/>
    </xf>
    <xf numFmtId="4" fontId="0" fillId="4" borderId="3"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workbookViewId="0"/>
  </sheetViews>
  <sheetFormatPr defaultRowHeight="15" x14ac:dyDescent="0.25"/>
  <cols>
    <col min="1" max="1" width="43.140625" style="2" customWidth="1"/>
    <col min="2" max="2" width="14" style="2" customWidth="1"/>
    <col min="3" max="3" width="4" style="2" customWidth="1"/>
    <col min="4" max="4" width="15.5703125" style="2" customWidth="1"/>
    <col min="5" max="5" width="3.42578125" style="2" customWidth="1"/>
    <col min="6" max="6" width="14" style="2" customWidth="1"/>
    <col min="7" max="7" width="5" style="2" customWidth="1"/>
    <col min="8" max="8" width="6.7109375" style="2" customWidth="1"/>
    <col min="9" max="9" width="93.42578125" style="2" customWidth="1"/>
    <col min="10" max="16384" width="9.140625" style="2"/>
  </cols>
  <sheetData>
    <row r="1" spans="1:9" ht="39" x14ac:dyDescent="0.6">
      <c r="A1" s="1" t="s">
        <v>37</v>
      </c>
      <c r="I1" s="46" t="s">
        <v>40</v>
      </c>
    </row>
    <row r="3" spans="1:9" x14ac:dyDescent="0.25">
      <c r="F3" s="4"/>
    </row>
    <row r="4" spans="1:9" ht="18.75" x14ac:dyDescent="0.3">
      <c r="A4" s="3" t="s">
        <v>2</v>
      </c>
      <c r="F4" s="4"/>
      <c r="H4" s="3" t="s">
        <v>20</v>
      </c>
    </row>
    <row r="5" spans="1:9" ht="30.75" customHeight="1" x14ac:dyDescent="0.25">
      <c r="B5" s="10" t="s">
        <v>7</v>
      </c>
      <c r="C5" s="11"/>
      <c r="D5" s="10" t="s">
        <v>21</v>
      </c>
      <c r="F5" s="10" t="s">
        <v>0</v>
      </c>
      <c r="H5" s="5" t="s">
        <v>31</v>
      </c>
      <c r="I5" s="5"/>
    </row>
    <row r="6" spans="1:9" x14ac:dyDescent="0.25">
      <c r="A6" s="5" t="s">
        <v>27</v>
      </c>
      <c r="B6" s="22">
        <v>25</v>
      </c>
      <c r="C6" s="24"/>
      <c r="D6" s="43">
        <v>30</v>
      </c>
      <c r="E6" s="24"/>
      <c r="F6" s="25">
        <f>D6-B6</f>
        <v>5</v>
      </c>
      <c r="H6" s="19" t="s">
        <v>12</v>
      </c>
      <c r="I6" s="19" t="s">
        <v>41</v>
      </c>
    </row>
    <row r="7" spans="1:9" x14ac:dyDescent="0.25">
      <c r="H7" s="19"/>
      <c r="I7" s="19"/>
    </row>
    <row r="8" spans="1:9" ht="30" x14ac:dyDescent="0.3">
      <c r="A8" s="3" t="s">
        <v>3</v>
      </c>
      <c r="H8" s="20" t="s">
        <v>13</v>
      </c>
      <c r="I8" s="21" t="s">
        <v>42</v>
      </c>
    </row>
    <row r="9" spans="1:9" x14ac:dyDescent="0.25">
      <c r="H9" s="19"/>
      <c r="I9" s="19"/>
    </row>
    <row r="10" spans="1:9" ht="45" x14ac:dyDescent="0.25">
      <c r="A10" s="2" t="s">
        <v>4</v>
      </c>
      <c r="B10" s="12">
        <v>4.0999999999999996</v>
      </c>
      <c r="C10" s="13"/>
      <c r="D10" s="14">
        <f>(B12*B10*10*LOOKUP(D6,Tabel!B1:AP1,Tabel!B3:AP3)/LOOKUP(B6,Tabel!B1:AP1,Tabel!B3:AP3))/(B12*LOOKUP(D6,Tabel!B1:AP1,Tabel!B2:AP2)/LOOKUP(B6,Tabel!B1:AP1,Tabel!B2:AP2))/10</f>
        <v>4.1223167602316657</v>
      </c>
      <c r="E10" s="13"/>
      <c r="F10" s="14">
        <f>D10-B10</f>
        <v>2.2316760231666066E-2</v>
      </c>
      <c r="H10" s="21" t="s">
        <v>14</v>
      </c>
      <c r="I10" s="21" t="s">
        <v>43</v>
      </c>
    </row>
    <row r="11" spans="1:9" x14ac:dyDescent="0.25">
      <c r="A11" s="2" t="s">
        <v>5</v>
      </c>
      <c r="B11" s="12">
        <v>3.25</v>
      </c>
      <c r="C11" s="13"/>
      <c r="D11" s="14">
        <f>(B12*B11*10*LOOKUP(D6,Tabel!B1:AP1,Tabel!B4:AP4)/LOOKUP(B6,Tabel!B1:AP1,Tabel!B4:AP4))/(B12*LOOKUP(D6,Tabel!B1:AP1,Tabel!B2:AP2)/LOOKUP(B6,Tabel!B1:AP1,Tabel!B2:AP2))/10</f>
        <v>3.2320001729810728</v>
      </c>
      <c r="E11" s="13"/>
      <c r="F11" s="14">
        <f t="shared" ref="F11:F13" si="0">D11-B11</f>
        <v>-1.7999827018927217E-2</v>
      </c>
      <c r="H11" s="19"/>
      <c r="I11" s="19"/>
    </row>
    <row r="12" spans="1:9" x14ac:dyDescent="0.25">
      <c r="A12" s="2" t="s">
        <v>16</v>
      </c>
      <c r="B12" s="12">
        <v>33.6</v>
      </c>
      <c r="C12" s="13"/>
      <c r="D12" s="14">
        <f>(B12*10*LOOKUP(D6,Tabel!B1:AP1,Tabel!B2:AP2)/LOOKUP(B6,Tabel!B1:AP1,Tabel!B2:AP2))/10</f>
        <v>33.879344339715459</v>
      </c>
      <c r="E12" s="13"/>
      <c r="F12" s="14">
        <f t="shared" si="0"/>
        <v>0.27934433971545758</v>
      </c>
      <c r="H12" s="19" t="s">
        <v>17</v>
      </c>
      <c r="I12" s="19" t="s">
        <v>44</v>
      </c>
    </row>
    <row r="13" spans="1:9" x14ac:dyDescent="0.25">
      <c r="A13" s="2" t="s">
        <v>15</v>
      </c>
      <c r="B13" s="14">
        <f>(0.383*B10+0.242*B11+0.7832)/3.14*B12</f>
        <v>33.599999999999994</v>
      </c>
      <c r="D13" s="14">
        <f>(0.383*D10+0.242*D11+0.7832)/3.14*D12</f>
        <v>33.924567449139801</v>
      </c>
      <c r="F13" s="14">
        <f t="shared" si="0"/>
        <v>0.32456744913980629</v>
      </c>
      <c r="H13" s="19"/>
      <c r="I13" s="19"/>
    </row>
    <row r="14" spans="1:9" x14ac:dyDescent="0.25">
      <c r="B14" s="18"/>
      <c r="D14" s="18"/>
      <c r="F14" s="18"/>
      <c r="H14" s="19"/>
      <c r="I14" s="19"/>
    </row>
    <row r="15" spans="1:9" ht="30" x14ac:dyDescent="0.25">
      <c r="H15" s="20" t="s">
        <v>18</v>
      </c>
      <c r="I15" s="21" t="s">
        <v>45</v>
      </c>
    </row>
    <row r="16" spans="1:9" ht="18.75" x14ac:dyDescent="0.3">
      <c r="A16" s="3" t="s">
        <v>9</v>
      </c>
      <c r="H16" s="19"/>
      <c r="I16" s="19"/>
    </row>
    <row r="17" spans="1:9" ht="30" x14ac:dyDescent="0.25">
      <c r="H17" s="20" t="s">
        <v>19</v>
      </c>
      <c r="I17" s="21" t="s">
        <v>46</v>
      </c>
    </row>
    <row r="18" spans="1:9" x14ac:dyDescent="0.25">
      <c r="A18" s="2" t="s">
        <v>10</v>
      </c>
      <c r="B18" s="14">
        <f>B12*B32/100</f>
        <v>72.223966079999997</v>
      </c>
      <c r="C18" s="13"/>
      <c r="D18" s="14">
        <f>D12*D32/100</f>
        <v>72.786325307279384</v>
      </c>
      <c r="E18" s="13"/>
      <c r="F18" s="14">
        <f>D18-B18</f>
        <v>0.56235922727938714</v>
      </c>
      <c r="H18" s="20"/>
      <c r="I18" s="21"/>
    </row>
    <row r="19" spans="1:9" x14ac:dyDescent="0.25">
      <c r="A19" s="2" t="s">
        <v>11</v>
      </c>
      <c r="B19" s="12">
        <v>27.54</v>
      </c>
      <c r="C19" s="13"/>
      <c r="D19" s="32">
        <v>28.07</v>
      </c>
      <c r="E19" s="13"/>
      <c r="F19" s="14">
        <f>D19-B19</f>
        <v>0.53000000000000114</v>
      </c>
      <c r="H19" s="20" t="s">
        <v>26</v>
      </c>
      <c r="I19" s="21" t="s">
        <v>47</v>
      </c>
    </row>
    <row r="20" spans="1:9" x14ac:dyDescent="0.25">
      <c r="A20" s="5" t="s">
        <v>25</v>
      </c>
      <c r="B20" s="17">
        <f>B18-B19</f>
        <v>44.683966079999998</v>
      </c>
      <c r="C20" s="16"/>
      <c r="D20" s="17">
        <f>D18-D19</f>
        <v>44.716325307279384</v>
      </c>
      <c r="E20" s="16"/>
      <c r="F20" s="17">
        <f>D20-B20</f>
        <v>3.2359227279386005E-2</v>
      </c>
      <c r="H20" s="19"/>
      <c r="I20" s="19"/>
    </row>
    <row r="21" spans="1:9" x14ac:dyDescent="0.25">
      <c r="F21" s="6"/>
      <c r="H21" s="31" t="s">
        <v>24</v>
      </c>
      <c r="I21" s="19"/>
    </row>
    <row r="22" spans="1:9" ht="18.75" x14ac:dyDescent="0.3">
      <c r="A22" s="3" t="s">
        <v>6</v>
      </c>
      <c r="F22" s="6"/>
    </row>
    <row r="23" spans="1:9" x14ac:dyDescent="0.25">
      <c r="D23" s="30"/>
      <c r="E23" s="9"/>
      <c r="F23" s="29"/>
    </row>
    <row r="24" spans="1:9" x14ac:dyDescent="0.25">
      <c r="A24" s="4" t="s">
        <v>38</v>
      </c>
      <c r="B24" s="8">
        <v>23.07</v>
      </c>
      <c r="D24" s="34">
        <f>B24</f>
        <v>23.07</v>
      </c>
      <c r="E24" s="9"/>
      <c r="F24" s="29">
        <f>D24-B24</f>
        <v>0</v>
      </c>
    </row>
    <row r="25" spans="1:9" x14ac:dyDescent="0.25">
      <c r="A25" s="4" t="s">
        <v>39</v>
      </c>
      <c r="B25" s="8">
        <v>34.61</v>
      </c>
      <c r="D25" s="34">
        <f t="shared" ref="D25:D31" si="1">B25</f>
        <v>34.61</v>
      </c>
      <c r="E25" s="9"/>
      <c r="F25" s="29">
        <f t="shared" ref="F25:F31" si="2">D25-B25</f>
        <v>0</v>
      </c>
    </row>
    <row r="26" spans="1:9" x14ac:dyDescent="0.25">
      <c r="A26" s="4" t="s">
        <v>23</v>
      </c>
      <c r="B26" s="12">
        <v>-10</v>
      </c>
      <c r="C26" s="15"/>
      <c r="D26" s="34">
        <f t="shared" si="1"/>
        <v>-10</v>
      </c>
      <c r="E26" s="9"/>
      <c r="F26" s="29">
        <f t="shared" si="2"/>
        <v>0</v>
      </c>
    </row>
    <row r="27" spans="1:9" x14ac:dyDescent="0.25">
      <c r="A27" s="4" t="s">
        <v>22</v>
      </c>
      <c r="B27" s="45">
        <f>B10*B24+B11*B25+B26</f>
        <v>197.06950000000001</v>
      </c>
      <c r="C27" s="44"/>
      <c r="D27" s="45">
        <f>D10*D24+D11*D25+D26</f>
        <v>196.96137364541946</v>
      </c>
      <c r="E27" s="9"/>
      <c r="F27" s="45">
        <f>D27-B27</f>
        <v>-0.10812635458054842</v>
      </c>
    </row>
    <row r="28" spans="1:9" x14ac:dyDescent="0.25">
      <c r="A28" s="4" t="s">
        <v>33</v>
      </c>
      <c r="B28" s="27">
        <v>4</v>
      </c>
      <c r="C28" s="28"/>
      <c r="D28" s="35">
        <f t="shared" si="1"/>
        <v>4</v>
      </c>
      <c r="E28" s="9"/>
      <c r="F28" s="29">
        <f t="shared" si="2"/>
        <v>0</v>
      </c>
    </row>
    <row r="29" spans="1:9" x14ac:dyDescent="0.25">
      <c r="A29" s="7" t="s">
        <v>35</v>
      </c>
      <c r="B29" s="12">
        <v>0</v>
      </c>
      <c r="C29" s="28"/>
      <c r="D29" s="35">
        <f t="shared" si="1"/>
        <v>0</v>
      </c>
      <c r="E29" s="9"/>
      <c r="F29" s="29">
        <f t="shared" si="2"/>
        <v>0</v>
      </c>
    </row>
    <row r="30" spans="1:9" x14ac:dyDescent="0.25">
      <c r="A30" s="4" t="s">
        <v>36</v>
      </c>
      <c r="B30" s="12">
        <v>0</v>
      </c>
      <c r="C30" s="13"/>
      <c r="D30" s="34">
        <f t="shared" si="1"/>
        <v>0</v>
      </c>
      <c r="E30" s="9"/>
      <c r="F30" s="29">
        <f t="shared" si="2"/>
        <v>0</v>
      </c>
    </row>
    <row r="31" spans="1:9" x14ac:dyDescent="0.25">
      <c r="A31" s="4" t="s">
        <v>34</v>
      </c>
      <c r="B31" s="47">
        <v>10</v>
      </c>
      <c r="C31" s="26"/>
      <c r="D31" s="34">
        <f t="shared" si="1"/>
        <v>10</v>
      </c>
      <c r="E31" s="9"/>
      <c r="F31" s="29">
        <f t="shared" si="2"/>
        <v>0</v>
      </c>
    </row>
    <row r="32" spans="1:9" x14ac:dyDescent="0.25">
      <c r="A32" s="5" t="s">
        <v>8</v>
      </c>
      <c r="B32" s="17">
        <f>B27+B28*B27/100+B29+B30+B31</f>
        <v>214.95228</v>
      </c>
      <c r="C32" s="23"/>
      <c r="D32" s="17">
        <f>D27+D28*D27/100+D29+D30+D31</f>
        <v>214.83982859123623</v>
      </c>
      <c r="E32" s="23"/>
      <c r="F32" s="17">
        <f>D32-B32</f>
        <v>-0.11245140876377491</v>
      </c>
    </row>
    <row r="33" spans="1:6" x14ac:dyDescent="0.25">
      <c r="A33" s="4"/>
      <c r="D33" s="30"/>
      <c r="E33" s="9"/>
      <c r="F33" s="9"/>
    </row>
    <row r="35" spans="1:6" x14ac:dyDescent="0.25">
      <c r="A35" s="33" t="s">
        <v>32</v>
      </c>
    </row>
  </sheetData>
  <sheetProtection sheet="1" objects="1" scenarios="1"/>
  <dataValidations count="2">
    <dataValidation type="whole" allowBlank="1" showInputMessage="1" showErrorMessage="1" errorTitle="Forkert værdi" error="Indtast helt tal mellem 18 og 58" sqref="D6">
      <formula1>18</formula1>
      <formula2>58</formula2>
    </dataValidation>
    <dataValidation type="whole" allowBlank="1" showInputMessage="1" showErrorMessage="1" sqref="B6">
      <formula1>18</formula1>
      <formula2>58</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workbookViewId="0"/>
  </sheetViews>
  <sheetFormatPr defaultRowHeight="15" x14ac:dyDescent="0.25"/>
  <cols>
    <col min="1" max="1" width="18" style="37" bestFit="1" customWidth="1"/>
    <col min="2" max="64" width="7.85546875" style="37" customWidth="1"/>
    <col min="65" max="16384" width="9.140625" style="37"/>
  </cols>
  <sheetData>
    <row r="1" spans="1:45" x14ac:dyDescent="0.25">
      <c r="A1" s="36" t="s">
        <v>1</v>
      </c>
      <c r="B1" s="42">
        <v>18</v>
      </c>
      <c r="C1" s="36">
        <f>B1+1</f>
        <v>19</v>
      </c>
      <c r="D1" s="36">
        <f t="shared" ref="D1:AP1" si="0">C1+1</f>
        <v>20</v>
      </c>
      <c r="E1" s="36">
        <f t="shared" si="0"/>
        <v>21</v>
      </c>
      <c r="F1" s="36">
        <f t="shared" si="0"/>
        <v>22</v>
      </c>
      <c r="G1" s="36">
        <f t="shared" si="0"/>
        <v>23</v>
      </c>
      <c r="H1" s="36">
        <f t="shared" si="0"/>
        <v>24</v>
      </c>
      <c r="I1" s="36">
        <f t="shared" si="0"/>
        <v>25</v>
      </c>
      <c r="J1" s="36">
        <f t="shared" si="0"/>
        <v>26</v>
      </c>
      <c r="K1" s="36">
        <f t="shared" si="0"/>
        <v>27</v>
      </c>
      <c r="L1" s="36">
        <f t="shared" si="0"/>
        <v>28</v>
      </c>
      <c r="M1" s="36">
        <f t="shared" si="0"/>
        <v>29</v>
      </c>
      <c r="N1" s="36">
        <f t="shared" si="0"/>
        <v>30</v>
      </c>
      <c r="O1" s="36">
        <f t="shared" si="0"/>
        <v>31</v>
      </c>
      <c r="P1" s="36">
        <f t="shared" si="0"/>
        <v>32</v>
      </c>
      <c r="Q1" s="36">
        <f t="shared" si="0"/>
        <v>33</v>
      </c>
      <c r="R1" s="36">
        <f t="shared" si="0"/>
        <v>34</v>
      </c>
      <c r="S1" s="36">
        <f t="shared" si="0"/>
        <v>35</v>
      </c>
      <c r="T1" s="36">
        <f t="shared" si="0"/>
        <v>36</v>
      </c>
      <c r="U1" s="36">
        <f t="shared" si="0"/>
        <v>37</v>
      </c>
      <c r="V1" s="36">
        <f t="shared" si="0"/>
        <v>38</v>
      </c>
      <c r="W1" s="36">
        <f t="shared" si="0"/>
        <v>39</v>
      </c>
      <c r="X1" s="36">
        <f t="shared" si="0"/>
        <v>40</v>
      </c>
      <c r="Y1" s="36">
        <f t="shared" si="0"/>
        <v>41</v>
      </c>
      <c r="Z1" s="36">
        <f t="shared" si="0"/>
        <v>42</v>
      </c>
      <c r="AA1" s="36">
        <f t="shared" si="0"/>
        <v>43</v>
      </c>
      <c r="AB1" s="36">
        <f t="shared" si="0"/>
        <v>44</v>
      </c>
      <c r="AC1" s="36">
        <f t="shared" si="0"/>
        <v>45</v>
      </c>
      <c r="AD1" s="36">
        <f t="shared" si="0"/>
        <v>46</v>
      </c>
      <c r="AE1" s="36">
        <f t="shared" si="0"/>
        <v>47</v>
      </c>
      <c r="AF1" s="36">
        <f t="shared" si="0"/>
        <v>48</v>
      </c>
      <c r="AG1" s="36">
        <f t="shared" si="0"/>
        <v>49</v>
      </c>
      <c r="AH1" s="36">
        <f t="shared" si="0"/>
        <v>50</v>
      </c>
      <c r="AI1" s="36">
        <f t="shared" si="0"/>
        <v>51</v>
      </c>
      <c r="AJ1" s="36">
        <f t="shared" si="0"/>
        <v>52</v>
      </c>
      <c r="AK1" s="36">
        <f t="shared" si="0"/>
        <v>53</v>
      </c>
      <c r="AL1" s="36">
        <f t="shared" si="0"/>
        <v>54</v>
      </c>
      <c r="AM1" s="36">
        <f t="shared" si="0"/>
        <v>55</v>
      </c>
      <c r="AN1" s="36">
        <f t="shared" si="0"/>
        <v>56</v>
      </c>
      <c r="AO1" s="36">
        <f t="shared" si="0"/>
        <v>57</v>
      </c>
      <c r="AP1" s="36">
        <f t="shared" si="0"/>
        <v>58</v>
      </c>
      <c r="AQ1" s="36"/>
      <c r="AR1" s="36"/>
      <c r="AS1" s="36"/>
    </row>
    <row r="2" spans="1:45" x14ac:dyDescent="0.25">
      <c r="A2" s="38" t="s">
        <v>30</v>
      </c>
      <c r="B2" s="39">
        <v>100</v>
      </c>
      <c r="C2" s="40">
        <v>100.252</v>
      </c>
      <c r="D2" s="40">
        <v>100.50399999999999</v>
      </c>
      <c r="E2" s="40">
        <v>100.75599999999999</v>
      </c>
      <c r="F2" s="40">
        <v>101.00799999999998</v>
      </c>
      <c r="G2" s="39">
        <v>101.26</v>
      </c>
      <c r="H2" s="40">
        <v>101.449</v>
      </c>
      <c r="I2" s="40">
        <v>101.63799999999999</v>
      </c>
      <c r="J2" s="40">
        <v>101.82699999999998</v>
      </c>
      <c r="K2" s="40">
        <v>102.01599999999998</v>
      </c>
      <c r="L2" s="39">
        <v>102.205</v>
      </c>
      <c r="M2" s="40">
        <v>102.34399999999999</v>
      </c>
      <c r="N2" s="40">
        <v>102.48299999999999</v>
      </c>
      <c r="O2" s="40">
        <v>102.62199999999999</v>
      </c>
      <c r="P2" s="40">
        <v>102.76099999999998</v>
      </c>
      <c r="Q2" s="39">
        <v>102.9</v>
      </c>
      <c r="R2" s="40">
        <v>102.93116805555556</v>
      </c>
      <c r="S2" s="40">
        <v>102.96233611111111</v>
      </c>
      <c r="T2" s="40">
        <v>102.99350416666667</v>
      </c>
      <c r="U2" s="40">
        <v>103.02467222222222</v>
      </c>
      <c r="V2" s="39">
        <v>103.05584027777779</v>
      </c>
      <c r="W2" s="40">
        <v>103.0973388888889</v>
      </c>
      <c r="X2" s="40">
        <v>103.13883750000001</v>
      </c>
      <c r="Y2" s="40">
        <v>103.18033611111112</v>
      </c>
      <c r="Z2" s="40">
        <v>103.22183472222223</v>
      </c>
      <c r="AA2" s="39">
        <v>103.26333333333334</v>
      </c>
      <c r="AB2" s="40">
        <v>103.31117708333333</v>
      </c>
      <c r="AC2" s="40">
        <v>103.35902083333333</v>
      </c>
      <c r="AD2" s="40">
        <v>103.40686458333333</v>
      </c>
      <c r="AE2" s="40">
        <v>103.45470833333333</v>
      </c>
      <c r="AF2" s="39">
        <v>103.50255208333333</v>
      </c>
      <c r="AG2" s="40">
        <v>103.55343888888888</v>
      </c>
      <c r="AH2" s="40">
        <v>103.60432569444443</v>
      </c>
      <c r="AI2" s="40">
        <v>103.65521249999998</v>
      </c>
      <c r="AJ2" s="40">
        <v>103.70609930555553</v>
      </c>
      <c r="AK2" s="39">
        <v>103.7569861111111</v>
      </c>
      <c r="AL2" s="40">
        <v>103.80994479166667</v>
      </c>
      <c r="AM2" s="40">
        <v>103.86290347222223</v>
      </c>
      <c r="AN2" s="40">
        <v>103.91586215277779</v>
      </c>
      <c r="AO2" s="40">
        <v>103.96882083333335</v>
      </c>
      <c r="AP2" s="39">
        <v>104.02177951388889</v>
      </c>
      <c r="AQ2" s="41"/>
      <c r="AR2" s="41"/>
      <c r="AS2" s="41"/>
    </row>
    <row r="3" spans="1:45" x14ac:dyDescent="0.25">
      <c r="A3" s="38" t="s">
        <v>28</v>
      </c>
      <c r="B3" s="39">
        <v>100</v>
      </c>
      <c r="C3" s="40">
        <v>100.378</v>
      </c>
      <c r="D3" s="40">
        <v>100.756</v>
      </c>
      <c r="E3" s="40">
        <v>101.134</v>
      </c>
      <c r="F3" s="40">
        <v>101.512</v>
      </c>
      <c r="G3" s="39">
        <v>101.89</v>
      </c>
      <c r="H3" s="40">
        <v>102.205</v>
      </c>
      <c r="I3" s="40">
        <v>102.52</v>
      </c>
      <c r="J3" s="40">
        <v>102.83499999999999</v>
      </c>
      <c r="K3" s="40">
        <v>103.14999999999999</v>
      </c>
      <c r="L3" s="39">
        <v>103.465</v>
      </c>
      <c r="M3" s="40">
        <v>103.7</v>
      </c>
      <c r="N3" s="40">
        <v>103.935</v>
      </c>
      <c r="O3" s="40">
        <v>104.17</v>
      </c>
      <c r="P3" s="40">
        <v>104.405</v>
      </c>
      <c r="Q3" s="39">
        <v>104.64</v>
      </c>
      <c r="R3" s="40">
        <v>104.89738</v>
      </c>
      <c r="S3" s="40">
        <v>105.15476</v>
      </c>
      <c r="T3" s="40">
        <v>105.41213999999999</v>
      </c>
      <c r="U3" s="40">
        <v>105.66951999999999</v>
      </c>
      <c r="V3" s="39">
        <v>105.92689999999999</v>
      </c>
      <c r="W3" s="40">
        <v>106.17036324324323</v>
      </c>
      <c r="X3" s="40">
        <v>106.41382648648647</v>
      </c>
      <c r="Y3" s="40">
        <v>106.65728972972971</v>
      </c>
      <c r="Z3" s="40">
        <v>106.90075297297295</v>
      </c>
      <c r="AA3" s="39">
        <v>107.14421621621621</v>
      </c>
      <c r="AB3" s="40">
        <v>107.38300945945946</v>
      </c>
      <c r="AC3" s="40">
        <v>107.62180270270271</v>
      </c>
      <c r="AD3" s="40">
        <v>107.86059594594596</v>
      </c>
      <c r="AE3" s="40">
        <v>108.09938918918921</v>
      </c>
      <c r="AF3" s="39">
        <v>108.33818243243243</v>
      </c>
      <c r="AG3" s="40">
        <v>108.57303135135135</v>
      </c>
      <c r="AH3" s="40">
        <v>108.80788027027026</v>
      </c>
      <c r="AI3" s="40">
        <v>109.04272918918917</v>
      </c>
      <c r="AJ3" s="40">
        <v>109.27757810810809</v>
      </c>
      <c r="AK3" s="39">
        <v>109.51242702702702</v>
      </c>
      <c r="AL3" s="40">
        <v>109.74518283783783</v>
      </c>
      <c r="AM3" s="40">
        <v>109.97793864864865</v>
      </c>
      <c r="AN3" s="40">
        <v>110.21069445945946</v>
      </c>
      <c r="AO3" s="40">
        <v>110.44345027027028</v>
      </c>
      <c r="AP3" s="39">
        <v>110.67620608108106</v>
      </c>
      <c r="AQ3" s="41"/>
      <c r="AR3" s="41"/>
      <c r="AS3" s="41"/>
    </row>
    <row r="4" spans="1:45" x14ac:dyDescent="0.25">
      <c r="A4" s="38" t="s">
        <v>29</v>
      </c>
      <c r="B4" s="39">
        <v>100</v>
      </c>
      <c r="C4" s="40">
        <v>100.126</v>
      </c>
      <c r="D4" s="40">
        <v>100.25200000000001</v>
      </c>
      <c r="E4" s="40">
        <v>100.37800000000001</v>
      </c>
      <c r="F4" s="40">
        <v>100.50400000000002</v>
      </c>
      <c r="G4" s="39">
        <v>100.63</v>
      </c>
      <c r="H4" s="40">
        <v>100.693</v>
      </c>
      <c r="I4" s="40">
        <v>100.756</v>
      </c>
      <c r="J4" s="40">
        <v>100.819</v>
      </c>
      <c r="K4" s="40">
        <v>100.88200000000001</v>
      </c>
      <c r="L4" s="39">
        <v>100.94499999999999</v>
      </c>
      <c r="M4" s="40">
        <v>100.988</v>
      </c>
      <c r="N4" s="40">
        <v>101.03100000000001</v>
      </c>
      <c r="O4" s="40">
        <v>101.07400000000001</v>
      </c>
      <c r="P4" s="40">
        <v>101.11700000000002</v>
      </c>
      <c r="Q4" s="39">
        <v>101.16</v>
      </c>
      <c r="R4" s="40">
        <v>101.1352</v>
      </c>
      <c r="S4" s="40">
        <v>101.1104</v>
      </c>
      <c r="T4" s="40">
        <v>101.0856</v>
      </c>
      <c r="U4" s="40">
        <v>101.0608</v>
      </c>
      <c r="V4" s="39">
        <v>101.036</v>
      </c>
      <c r="W4" s="40">
        <v>101.02079999999999</v>
      </c>
      <c r="X4" s="40">
        <v>101.00559999999999</v>
      </c>
      <c r="Y4" s="40">
        <v>100.99039999999998</v>
      </c>
      <c r="Z4" s="40">
        <v>100.97519999999997</v>
      </c>
      <c r="AA4" s="39">
        <v>100.96</v>
      </c>
      <c r="AB4" s="40">
        <v>100.94999999999999</v>
      </c>
      <c r="AC4" s="40">
        <v>100.93999999999998</v>
      </c>
      <c r="AD4" s="40">
        <v>100.92999999999998</v>
      </c>
      <c r="AE4" s="40">
        <v>100.91999999999997</v>
      </c>
      <c r="AF4" s="39">
        <v>100.91</v>
      </c>
      <c r="AG4" s="40">
        <v>100.9028</v>
      </c>
      <c r="AH4" s="40">
        <v>100.8956</v>
      </c>
      <c r="AI4" s="40">
        <v>100.8884</v>
      </c>
      <c r="AJ4" s="40">
        <v>100.88120000000001</v>
      </c>
      <c r="AK4" s="39">
        <v>100.874</v>
      </c>
      <c r="AL4" s="40">
        <v>100.8686</v>
      </c>
      <c r="AM4" s="40">
        <v>100.86320000000001</v>
      </c>
      <c r="AN4" s="40">
        <v>100.85780000000001</v>
      </c>
      <c r="AO4" s="40">
        <v>100.85240000000002</v>
      </c>
      <c r="AP4" s="39">
        <v>100.84699999999999</v>
      </c>
      <c r="AQ4" s="41"/>
      <c r="AR4" s="41"/>
      <c r="AS4"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Rudolf Thøgersen (LCRUT)</DisplayName>
        <AccountId>14998</AccountId>
        <AccountType/>
      </UserInfo>
    </PublishingContact>
    <PublishingPageContent xmlns="http://schemas.microsoft.com/sharepoint/v3" xsi:nil="true"/>
    <ArticleStartDate xmlns="http://schemas.microsoft.com/sharepoint/v3">2014-09-30T22:00:00+00:00</ArticleStartDate>
    <PublishingRollupImage xmlns="http://schemas.microsoft.com/sharepoint/v3" xsi:nil="true"/>
    <ArticleByLine xmlns="http://schemas.microsoft.com/sharepoint/v3" xsi:nil="true"/>
    <PublishingContactEmail xmlns="http://schemas.microsoft.com/sharepoint/v3" xsi:nil="true"/>
    <PublishingPageImage xmlns="http://schemas.microsoft.com/sharepoint/v3" xsi:nil="true"/>
    <SummaryLinks xmlns="http://schemas.microsoft.com/sharepoint/v3">&lt;div title="_schemaversion" id="_3"&gt;
  &lt;div title="_view"&gt;
    &lt;span title="_columns"&gt;1&lt;/span&gt;
    &lt;span title="_linkstyle"&gt;&lt;/span&gt;
    &lt;span title="_groupstyle"&gt;&lt;/span&gt;
  &lt;/div&gt;
&lt;/div&gt;</SummaryLinks>
    <Audience xmlns="http://schemas.microsoft.com/sharepoint/v3" xsi:nil="true"/>
    <PublishingImageCaption xmlns="http://schemas.microsoft.com/sharepoint/v3" xsi:nil="true"/>
    <PublishingContactPicture xmlns="http://schemas.microsoft.com/sharepoint/v3">
      <Url xsi:nil="true"/>
      <Description xsi:nil="true"/>
    </PublishingContactPicture>
    <PublishingContactName xmlns="http://schemas.microsoft.com/sharepoint/v3" xsi:nil="true"/>
    <Comments xmlns="http://schemas.microsoft.com/sharepoint/v3">Til KvægInfo 2435</Comments>
    <HeaderStyleDefinitions xmlns="http://schemas.microsoft.com/sharepoint/v3" xsi:nil="true"/>
    <PublishingVariationRelationshipLinkFieldID xmlns="http://schemas.microsoft.com/sharepoint/v3">
      <Url xsi:nil="true"/>
      <Description xsi:nil="true"/>
    </PublishingVariationRelationshipLinkFieldID>
    <PublishingVariationGroupID xmlns="http://schemas.microsoft.com/sharepoint/v3"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Landbrugsinfo Binær Fil" ma:contentTypeID="0x010100C568DB52D9D0A14D9B2FDCC96666E9F2007948130EC3DB064584E219954237AF3900242457EFB8B24247815D688C526CD44D00C26A9DBCB02B5C4DA1F017B836C045C00060750ADE2E6249BABB5C6118FC133DE800AF2E6DC7107240CAAE62CB7A7C0C310000C40D593A43814B4E82AD3810F1CB0128" ma:contentTypeVersion="90" ma:contentTypeDescription="Contenttype til binære filer der bliver publiceret på Landbrugsinfo" ma:contentTypeScope="" ma:versionID="cdf0758f29d1c3a45801ab67a6bc6234">
  <xsd:schema xmlns:xsd="http://www.w3.org/2001/XMLSchema" xmlns:xs="http://www.w3.org/2001/XMLSchema" xmlns:p="http://schemas.microsoft.com/office/2006/metadata/properties" xmlns:ns1="http://schemas.microsoft.com/sharepoint/v3" xmlns:ns2="58362cdb-9373-4d66-b261-5dff471ecd84" xmlns:ns3="5aa14257-579e-4a1f-bbbb-3c8dd7393476" xmlns:ns4="303eeafb-7dff-46db-9396-e9c651f530ea" targetNamespace="http://schemas.microsoft.com/office/2006/metadata/properties" ma:root="true" ma:fieldsID="fd115511105754217782ac7fd4bbe379" ns1:_="" ns2:_="" ns3:_="" ns4:_="">
    <xsd:import namespace="http://schemas.microsoft.com/sharepoint/v3"/>
    <xsd:import namespace="58362cdb-9373-4d66-b261-5dff471ecd84"/>
    <xsd:import namespace="5aa14257-579e-4a1f-bbbb-3c8dd7393476"/>
    <xsd:import namespace="303eeafb-7dff-46db-9396-e9c651f530ea"/>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element ref="ns2:Ansvarligafdeling" minOccurs="0"/>
                <xsd:element ref="ns3:Forfattere" minOccurs="0"/>
                <xsd:element ref="ns2:Rettighedsgruppe"/>
                <xsd:element ref="ns3:Listekode" minOccurs="0"/>
                <xsd:element ref="ns3:Nummer" minOccurs="0"/>
                <xsd:element ref="ns3:Noegleord" minOccurs="0"/>
                <xsd:element ref="ns3:Informationsserie" minOccurs="0"/>
                <xsd:element ref="ns3:Bekraeftelsesdato" minOccurs="0"/>
                <xsd:element ref="ns3:Revisionsdato" minOccurs="0"/>
                <xsd:element ref="ns2:Afsender" minOccurs="0"/>
                <xsd:element ref="ns2:Arkiveringsdato"/>
                <xsd:element ref="ns2:Ingen_x0020_besked_x0020_ved_x0020_arkivering" minOccurs="0"/>
                <xsd:element ref="ns2:HideInRollups" minOccurs="0"/>
                <xsd:element ref="ns2:IsHiddenFromRollup" minOccurs="0"/>
                <xsd:element ref="ns1:DynamicPublishingContent0" minOccurs="0"/>
                <xsd:element ref="ns1:DynamicPublishingContent1" minOccurs="0"/>
                <xsd:element ref="ns1:DynamicPublishingContent2" minOccurs="0"/>
                <xsd:element ref="ns1:DynamicPublishingContent3" minOccurs="0"/>
                <xsd:element ref="ns1:DynamicPublishingContent4" minOccurs="0"/>
                <xsd:element ref="ns1:DynamicPublishingContent5" minOccurs="0"/>
                <xsd:element ref="ns3:Sorteringsorden" minOccurs="0"/>
                <xsd:element ref="ns2:EnclosureFor" minOccurs="0"/>
                <xsd:element ref="ns2:GammelURL" minOccurs="0"/>
                <xsd:element ref="ns2:NetSkabelonValue" minOccurs="0"/>
                <xsd:element ref="ns2:Projekter" minOccurs="0"/>
                <xsd:element ref="ns2:WebInfoSubjects" minOccurs="0"/>
                <xsd:element ref="ns2:HitCount" minOccurs="0"/>
                <xsd:element ref="ns2:PermalinkID" minOccurs="0"/>
                <xsd:element ref="ns2:WebInfoMultiSelect" minOccurs="0"/>
                <xsd:element ref="ns4:_dlc_DocId" minOccurs="0"/>
                <xsd:element ref="ns4:_dlc_DocIdUrl" minOccurs="0"/>
                <xsd:element ref="ns4:_dlc_DocIdPersistId" minOccurs="0"/>
                <xsd:element ref="ns1:DynamicPublishingContent6" minOccurs="0"/>
                <xsd:element ref="ns1:DynamicPublishingContent7" minOccurs="0"/>
                <xsd:element ref="ns1:DynamicPublishingContent8" minOccurs="0"/>
                <xsd:element ref="ns1:DynamicPublishingContent9" minOccurs="0"/>
                <xsd:element ref="ns1:DynamicPublishingContent10" minOccurs="0"/>
                <xsd:element ref="ns1:DynamicPublishingContent11" minOccurs="0"/>
                <xsd:element ref="ns1:DynamicPublishingContent12" minOccurs="0"/>
                <xsd:element ref="ns1:DynamicPublishingContent13" minOccurs="0"/>
                <xsd:element ref="ns1:DynamicPublishingContent14" minOccurs="0"/>
                <xsd:element ref="ns2:TaksonomiTaxHTField0" minOccurs="0"/>
                <xsd:element ref="ns4:TaxCatchAll" minOccurs="0"/>
                <xsd:element ref="ns4:TaxCatchAllLabel" minOccurs="0"/>
                <xsd:element ref="ns2:Bevillingsgivere" minOccurs="0"/>
                <xsd:element ref="ns2:FinanceYear" minOccurs="0"/>
                <xsd:element ref="ns2:WebInfoLawCodes" minOccurs="0"/>
                <xsd:element ref="ns2:Afrapport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Beskrivelse" ma:internalName="Comments">
      <xsd:simpleType>
        <xsd:restriction base="dms:Note">
          <xsd:maxLength value="255"/>
        </xsd:restriction>
      </xsd:simpleType>
    </xsd:element>
    <xsd:element name="PublishingStartDate" ma:index="9" nillable="true" ma:displayName="Startdato for planlægning" ma:internalName="PublishingStartDate">
      <xsd:simpleType>
        <xsd:restriction base="dms:Unknown"/>
      </xsd:simpleType>
    </xsd:element>
    <xsd:element name="PublishingExpirationDate" ma:index="10" nillable="true" ma:displayName="Slutdato for planlægning" ma:internalName="PublishingExpirationDate">
      <xsd:simpleType>
        <xsd:restriction base="dms:Unknown"/>
      </xsd:simpleType>
    </xsd:element>
    <xsd:element name="PublishingContact" ma:index="11" nillable="true" ma:displayName="Kontaktpers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adresse på kontaktperson" ma:internalName="PublishingContactEmail">
      <xsd:simpleType>
        <xsd:restriction base="dms:Text">
          <xsd:maxLength value="255"/>
        </xsd:restriction>
      </xsd:simpleType>
    </xsd:element>
    <xsd:element name="PublishingContactName" ma:index="13" nillable="true" ma:displayName="Navn på kontaktperson" ma:internalName="PublishingContactName">
      <xsd:simpleType>
        <xsd:restriction base="dms:Text">
          <xsd:maxLength value="255"/>
        </xsd:restriction>
      </xsd:simpleType>
    </xsd:element>
    <xsd:element name="PublishingContactPicture" ma:index="14" nillable="true" ma:displayName="Billede af kontaktpers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Side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sgruppe-id" ma:hidden="true" ma:internalName="PublishingVariationGroupID">
      <xsd:simpleType>
        <xsd:restriction base="dms:Text">
          <xsd:maxLength value="255"/>
        </xsd:restriction>
      </xsd:simpleType>
    </xsd:element>
    <xsd:element name="PublishingVariationRelationshipLinkFieldID" ma:index="17" nillable="true" ma:displayName="Relationshyperlink for varia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Opløftningsbillede" ma:internalName="PublishingRollupImage">
      <xsd:simpleType>
        <xsd:restriction base="dms:Unknown"/>
      </xsd:simpleType>
    </xsd:element>
    <xsd:element name="Audience" ma:index="19" nillable="true" ma:displayName="Målgrupper" ma:description="" ma:internalName="Audience">
      <xsd:simpleType>
        <xsd:restriction base="dms:Unknown"/>
      </xsd:simpleType>
    </xsd:element>
    <xsd:element name="PublishingPageImage" ma:index="20" nillable="true" ma:displayName="Sidebillede" ma:internalName="PublishingPageImage">
      <xsd:simpleType>
        <xsd:restriction base="dms:Unknown"/>
      </xsd:simpleType>
    </xsd:element>
    <xsd:element name="PublishingPageContent" ma:index="21" nillable="true" ma:displayName="Sideindhold" ma:internalName="PublishingPageContent">
      <xsd:simpleType>
        <xsd:restriction base="dms:Unknown"/>
      </xsd:simpleType>
    </xsd:element>
    <xsd:element name="SummaryLinks" ma:index="22" nillable="true" ma:displayName="Oversigtshyperlinks" ma:internalName="SummaryLinks">
      <xsd:simpleType>
        <xsd:restriction base="dms:Unknown"/>
      </xsd:simpleType>
    </xsd:element>
    <xsd:element name="ArticleByLine" ma:index="23" nillable="true" ma:displayName="Forfatterlinje" ma:internalName="ArticleByLine">
      <xsd:simpleType>
        <xsd:restriction base="dms:Text">
          <xsd:maxLength value="255"/>
        </xsd:restriction>
      </xsd:simpleType>
    </xsd:element>
    <xsd:element name="ArticleStartDate" ma:index="24" nillable="true" ma:displayName="Artikeldato" ma:format="DateOnly" ma:internalName="ArticleStartDate">
      <xsd:simpleType>
        <xsd:restriction base="dms:DateTime"/>
      </xsd:simpleType>
    </xsd:element>
    <xsd:element name="PublishingImageCaption" ma:index="25" nillable="true" ma:displayName="Billedtekst" ma:internalName="PublishingImageCaption">
      <xsd:simpleType>
        <xsd:restriction base="dms:Unknown"/>
      </xsd:simpleType>
    </xsd:element>
    <xsd:element name="HeaderStyleDefinitions" ma:index="26" nillable="true" ma:displayName="Typografidefinitioner" ma:hidden="true" ma:internalName="HeaderStyleDefinitions">
      <xsd:simpleType>
        <xsd:restriction base="dms:Unknown"/>
      </xsd:simpleType>
    </xsd:element>
    <xsd:element name="DynamicPublishingContent0" ma:index="41" nillable="true" ma:displayName="Dynamisk sideindhold (1)" ma:hidden="true" ma:internalName="DynamicPublishingContent0">
      <xsd:simpleType>
        <xsd:restriction base="dms:Unknown"/>
      </xsd:simpleType>
    </xsd:element>
    <xsd:element name="DynamicPublishingContent1" ma:index="42" nillable="true" ma:displayName="Dynamisk sideindhold (2)" ma:hidden="true" ma:internalName="DynamicPublishingContent1">
      <xsd:simpleType>
        <xsd:restriction base="dms:Unknown"/>
      </xsd:simpleType>
    </xsd:element>
    <xsd:element name="DynamicPublishingContent2" ma:index="43" nillable="true" ma:displayName="Dynamisk sideindhold (3)" ma:hidden="true" ma:internalName="DynamicPublishingContent2">
      <xsd:simpleType>
        <xsd:restriction base="dms:Unknown"/>
      </xsd:simpleType>
    </xsd:element>
    <xsd:element name="DynamicPublishingContent3" ma:index="44" nillable="true" ma:displayName="Dynamisk sideindhold (4)" ma:hidden="true" ma:internalName="DynamicPublishingContent3">
      <xsd:simpleType>
        <xsd:restriction base="dms:Unknown"/>
      </xsd:simpleType>
    </xsd:element>
    <xsd:element name="DynamicPublishingContent4" ma:index="45" nillable="true" ma:displayName="Dynamisk sideindhold (5)" ma:hidden="true" ma:internalName="DynamicPublishingContent4">
      <xsd:simpleType>
        <xsd:restriction base="dms:Unknown"/>
      </xsd:simpleType>
    </xsd:element>
    <xsd:element name="DynamicPublishingContent5" ma:index="46" nillable="true" ma:displayName="Dynamisk sideindhold (6)" ma:hidden="true" ma:internalName="DynamicPublishingContent5">
      <xsd:simpleType>
        <xsd:restriction base="dms:Unknown"/>
      </xsd:simpleType>
    </xsd:element>
    <xsd:element name="DynamicPublishingContent6" ma:index="59" nillable="true" ma:displayName="Dynamisk sideindhold (7)" ma:hidden="true" ma:internalName="DynamicPublishingContent6">
      <xsd:simpleType>
        <xsd:restriction base="dms:Unknown"/>
      </xsd:simpleType>
    </xsd:element>
    <xsd:element name="DynamicPublishingContent7" ma:index="60" nillable="true" ma:displayName="Dynamisk sideindhold (8)" ma:hidden="true" ma:internalName="DynamicPublishingContent7">
      <xsd:simpleType>
        <xsd:restriction base="dms:Unknown"/>
      </xsd:simpleType>
    </xsd:element>
    <xsd:element name="DynamicPublishingContent8" ma:index="61" nillable="true" ma:displayName="Dynamisk sideindhold (9)" ma:hidden="true" ma:internalName="DynamicPublishingContent8">
      <xsd:simpleType>
        <xsd:restriction base="dms:Unknown"/>
      </xsd:simpleType>
    </xsd:element>
    <xsd:element name="DynamicPublishingContent9" ma:index="62" nillable="true" ma:displayName="Dynamisk sideindhold (10)" ma:hidden="true" ma:internalName="DynamicPublishingContent9">
      <xsd:simpleType>
        <xsd:restriction base="dms:Unknown"/>
      </xsd:simpleType>
    </xsd:element>
    <xsd:element name="DynamicPublishingContent10" ma:index="63" nillable="true" ma:displayName="Dynamisk sideindhold (11)" ma:hidden="true" ma:internalName="DynamicPublishingContent10">
      <xsd:simpleType>
        <xsd:restriction base="dms:Unknown"/>
      </xsd:simpleType>
    </xsd:element>
    <xsd:element name="DynamicPublishingContent11" ma:index="64" nillable="true" ma:displayName="Dynamisk sideindhold (12)" ma:hidden="true" ma:internalName="DynamicPublishingContent11">
      <xsd:simpleType>
        <xsd:restriction base="dms:Unknown"/>
      </xsd:simpleType>
    </xsd:element>
    <xsd:element name="DynamicPublishingContent12" ma:index="65" nillable="true" ma:displayName="Dynamisk sideindhold (13)" ma:hidden="true" ma:internalName="DynamicPublishingContent12">
      <xsd:simpleType>
        <xsd:restriction base="dms:Unknown"/>
      </xsd:simpleType>
    </xsd:element>
    <xsd:element name="DynamicPublishingContent13" ma:index="66" nillable="true" ma:displayName="Dynamisk sideindhold (14)" ma:hidden="true" ma:internalName="DynamicPublishingContent13">
      <xsd:simpleType>
        <xsd:restriction base="dms:Unknown"/>
      </xsd:simpleType>
    </xsd:element>
    <xsd:element name="DynamicPublishingContent14" ma:index="67" nillable="true" ma:displayName="Dynamisk sideindhold (15)" ma:hidden="true" ma:internalName="DynamicPublishingContent14">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362cdb-9373-4d66-b261-5dff471ecd84" elementFormDefault="qualified">
    <xsd:import namespace="http://schemas.microsoft.com/office/2006/documentManagement/types"/>
    <xsd:import namespace="http://schemas.microsoft.com/office/infopath/2007/PartnerControls"/>
    <xsd:element name="Ansvarligafdeling" ma:index="27" nillable="true" ma:displayName="Ansvarlig afdeling" ma:list="{2b5a13a3-256c-433f-bc8b-bde4d05df095}" ma:internalName="Ansvarligafdeling" ma:showField="Title" ma:web="{303eeafb-7dff-46db-9396-e9c651f530ea}">
      <xsd:simpleType>
        <xsd:restriction base="dms:Lookup"/>
      </xsd:simpleType>
    </xsd:element>
    <xsd:element name="Rettighedsgruppe" ma:index="29" ma:displayName="Rettighedsgruppe" ma:default="2;#Basis" ma:list="{cd861654-9942-42cc-b4e8-22e2eb33fafe}" ma:internalName="Rettighedsgruppe" ma:showField="Title" ma:web="{303eeafb-7dff-46db-9396-e9c651f530ea}">
      <xsd:simpleType>
        <xsd:restriction base="dms:Lookup"/>
      </xsd:simpleType>
    </xsd:element>
    <xsd:element name="Afsender" ma:index="36" nillable="true" ma:displayName="Afsender" ma:default="2;#Landscentret" ma:list="{b497b606-9a6f-4593-a3de-acb9bcbea154}" ma:internalName="Afsender" ma:showField="LinkTitleNoMenu" ma:web="{303eeafb-7dff-46db-9396-e9c651f530ea}">
      <xsd:simpleType>
        <xsd:restriction base="dms:Lookup"/>
      </xsd:simpleType>
    </xsd:element>
    <xsd:element name="Arkiveringsdato" ma:index="37" ma:displayName="Arkiveringsdato" ma:format="DateOnly" ma:internalName="Arkiveringsdato">
      <xsd:simpleType>
        <xsd:restriction base="dms:DateTime"/>
      </xsd:simpleType>
    </xsd:element>
    <xsd:element name="Ingen_x0020_besked_x0020_ved_x0020_arkivering" ma:index="38" nillable="true" ma:displayName="Ingen besked ved arkivering" ma:default="0" ma:description="Klik her, for ikke at modtage en besked, når dokumentet når sin udløbsdato" ma:internalName="Ingen_x0020_besked_x0020_ved_x0020_arkivering">
      <xsd:simpleType>
        <xsd:restriction base="dms:Boolean"/>
      </xsd:simpleType>
    </xsd:element>
    <xsd:element name="HideInRollups" ma:index="39" nillable="true" ma:displayName="Skjul i artikellister" ma:default="0" ma:description="Klik her for at skjule siden i artikellister" ma:internalName="HideInRollups">
      <xsd:simpleType>
        <xsd:restriction base="dms:Boolean"/>
      </xsd:simpleType>
    </xsd:element>
    <xsd:element name="IsHiddenFromRollup" ma:index="40" nillable="true" ma:displayName="Skjult i artikellister (system)" ma:decimals="0" ma:default="0" ma:description="Understøtter infrastrukturen" ma:internalName="IsHiddenFromRollup">
      <xsd:simpleType>
        <xsd:restriction base="dms:Number"/>
      </xsd:simpleType>
    </xsd:element>
    <xsd:element name="EnclosureFor" ma:index="48" nillable="true" ma:displayName="Bilag til" ma:description="Peger på bilagets moderdokument" ma:internalName="EnclosureFor">
      <xsd:complexType>
        <xsd:complexContent>
          <xsd:extension base="dms:URL">
            <xsd:sequence>
              <xsd:element name="Url" type="dms:ValidUrl" minOccurs="0" nillable="true"/>
              <xsd:element name="Description" type="xsd:string" nillable="true"/>
            </xsd:sequence>
          </xsd:extension>
        </xsd:complexContent>
      </xsd:complexType>
    </xsd:element>
    <xsd:element name="GammelURL" ma:index="49" nillable="true" ma:displayName="Gammel URL" ma:description="Tidligere placering på landbrugsinfo" ma:internalName="GammelURL">
      <xsd:simpleType>
        <xsd:restriction base="dms:Text">
          <xsd:maxLength value="255"/>
        </xsd:restriction>
      </xsd:simpleType>
    </xsd:element>
    <xsd:element name="NetSkabelonValue" ma:index="50" nillable="true" ma:displayName="NetSkabelon værdier" ma:internalName="NetSkabelonValue">
      <xsd:simpleType>
        <xsd:restriction base="dms:Text">
          <xsd:maxLength value="255"/>
        </xsd:restriction>
      </xsd:simpleType>
    </xsd:element>
    <xsd:element name="Projekter" ma:index="51" nillable="true" ma:displayName="Projekter" ma:list="{ecf07d35-95fb-4bda-ad72-e46544058ec2}" ma:internalName="Projekter" ma:showField="LinkTitleNoMenu" ma:web="{303eeafb-7dff-46db-9396-e9c651f530ea}">
      <xsd:simpleType>
        <xsd:restriction base="dms:Unknown"/>
      </xsd:simpleType>
    </xsd:element>
    <xsd:element name="WebInfoSubjects" ma:index="52" nillable="true" ma:displayName="Emneord" ma:description="Knyt emneord til din artikel. Benyttes primært til nyhedsbreve." ma:list="{c1fcffa3-db61-496d-89f0-dea25d970c75}" ma:internalName="WebInfoSubjects" ma:showField="LinkTitleNoMenu" ma:web="{303eeafb-7dff-46db-9396-e9c651f530ea}">
      <xsd:simpleType>
        <xsd:restriction base="dms:Unknown"/>
      </xsd:simpleType>
    </xsd:element>
    <xsd:element name="HitCount" ma:index="53" nillable="true" ma:displayName="HitCount (system)" ma:decimals="0" ma:default="0" ma:description="Antal gange et dokument er set af en bruger" ma:internalName="HitCount" ma:readOnly="false">
      <xsd:simpleType>
        <xsd:restriction base="dms:Number"/>
      </xsd:simpleType>
    </xsd:element>
    <xsd:element name="PermalinkID" ma:index="54" nillable="true" ma:displayName="Permalink ID" ma:description="Unik ID for artiklen som kan benyttes til permalink" ma:hidden="true" ma:internalName="PermalinkID" ma:readOnly="false">
      <xsd:simpleType>
        <xsd:restriction base="dms:Text">
          <xsd:maxLength value="255"/>
        </xsd:restriction>
      </xsd:simpleType>
    </xsd:element>
    <xsd:element name="WebInfoMultiSelect" ma:index="55" nillable="true" ma:displayName="Tilvalg" ma:description="Mulighed for et antal tilvalg gemt i et samlet felt." ma:internalName="WebInfoMultiSelect">
      <xsd:simpleType>
        <xsd:restriction base="dms:Unknown"/>
      </xsd:simpleType>
    </xsd:element>
    <xsd:element name="TaksonomiTaxHTField0" ma:index="69" nillable="true" ma:taxonomy="true" ma:internalName="TaksonomiTaxHTField0" ma:taxonomyFieldName="Taksonomi" ma:displayName="Taksonomi" ma:fieldId="{6e43b4ee-656e-4e6d-875c-6c0fe73b7faf}" ma:taxonomyMulti="true" ma:sspId="2476898c-5e7e-458a-8d26-e528e2e6d5ce" ma:termSetId="65f14c63-6b42-47e9-9739-973b2f9a435e" ma:anchorId="00000000-0000-0000-0000-000000000000" ma:open="false" ma:isKeyword="false">
      <xsd:complexType>
        <xsd:sequence>
          <xsd:element ref="pc:Terms" minOccurs="0" maxOccurs="1"/>
        </xsd:sequence>
      </xsd:complexType>
    </xsd:element>
    <xsd:element name="Bevillingsgivere" ma:index="73" nillable="true" ma:displayName="Bevillingsgivere" ma:list="9ccd692b-b01f-4300-9d4e-b4fb85c2c995" ma:internalName="Bevillingsgivere" ma:showField="LinkTitleNoMenu" ma:web="303eeafb-7dff-46db-9396-e9c651f530ea">
      <xsd:simpleType>
        <xsd:restriction base="dms:Unknown"/>
      </xsd:simpleType>
    </xsd:element>
    <xsd:element name="FinanceYear" ma:index="74" nillable="true" ma:displayName="Bevillingsår" ma:decimals="0" ma:internalName="FinanceYear">
      <xsd:simpleType>
        <xsd:restriction base="dms:Number"/>
      </xsd:simpleType>
    </xsd:element>
    <xsd:element name="WebInfoLawCodes" ma:index="75" nillable="true" ma:displayName="Lovkoder" ma:description="Knyt lovkoder til din artikel." ma:list="{908f6eb6-a66b-478a-a99e-d2541dc092be}" ma:internalName="WebInfoLawCodes" ma:showField="LinkTitleNoMenu" ma:web="{303eeafb-7dff-46db-9396-e9c651f530ea}">
      <xsd:simpleType>
        <xsd:restriction base="dms:Unknown"/>
      </xsd:simpleType>
    </xsd:element>
    <xsd:element name="Afrapportering" ma:index="76" nillable="true" ma:displayName="Afrapportering" ma:list="{126d356a-4f5c-4bbb-91a6-e07af1934e19}" ma:internalName="Afrapportering" ma:showField="LinkTitleNoMenu" ma:web="{303eeafb-7dff-46db-9396-e9c651f530ea}">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14257-579e-4a1f-bbbb-3c8dd7393476" elementFormDefault="qualified">
    <xsd:import namespace="http://schemas.microsoft.com/office/2006/documentManagement/types"/>
    <xsd:import namespace="http://schemas.microsoft.com/office/infopath/2007/PartnerControls"/>
    <xsd:element name="Forfattere" ma:index="28" nillable="true" ma:displayName="Forfattere" ma:list="UserInfo" ma:SharePointGroup="0" ma:internalName="Forfatter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stekode" ma:index="30" nillable="true" ma:displayName="Listekode" ma:internalName="Listekode">
      <xsd:simpleType>
        <xsd:restriction base="dms:Text">
          <xsd:maxLength value="255"/>
        </xsd:restriction>
      </xsd:simpleType>
    </xsd:element>
    <xsd:element name="Nummer" ma:index="31" nillable="true" ma:displayName="Nummer" ma:internalName="Nummer">
      <xsd:simpleType>
        <xsd:restriction base="dms:Text">
          <xsd:maxLength value="255"/>
        </xsd:restriction>
      </xsd:simpleType>
    </xsd:element>
    <xsd:element name="Noegleord" ma:index="32" nillable="true" ma:displayName="Nøgleord" ma:internalName="Noegleord">
      <xsd:simpleType>
        <xsd:restriction base="dms:Text">
          <xsd:maxLength value="255"/>
        </xsd:restriction>
      </xsd:simpleType>
    </xsd:element>
    <xsd:element name="Informationsserie" ma:index="33" nillable="true" ma:displayName="Historisk informationsserie" ma:internalName="Informationsserie">
      <xsd:simpleType>
        <xsd:restriction base="dms:Text">
          <xsd:maxLength value="255"/>
        </xsd:restriction>
      </xsd:simpleType>
    </xsd:element>
    <xsd:element name="Bekraeftelsesdato" ma:index="34" nillable="true" ma:displayName="Bekræftelsesdato" ma:format="DateTime" ma:internalName="Bekraeftelsesdato">
      <xsd:simpleType>
        <xsd:restriction base="dms:DateTime"/>
      </xsd:simpleType>
    </xsd:element>
    <xsd:element name="Revisionsdato" ma:index="35" nillable="true" ma:displayName="Revisionsdato" ma:format="DateTime" ma:internalName="Revisionsdato">
      <xsd:simpleType>
        <xsd:restriction base="dms:DateTime"/>
      </xsd:simpleType>
    </xsd:element>
    <xsd:element name="Sorteringsorden" ma:index="47" nillable="true" ma:displayName="Sorteringsorden" ma:decimals="0" ma:internalName="Sorterings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03eeafb-7dff-46db-9396-e9c651f530ea" elementFormDefault="qualified">
    <xsd:import namespace="http://schemas.microsoft.com/office/2006/documentManagement/types"/>
    <xsd:import namespace="http://schemas.microsoft.com/office/infopath/2007/PartnerControls"/>
    <xsd:element name="_dlc_DocId" ma:index="56" nillable="true" ma:displayName="Værdi for dokument-id" ma:description="Værdien af det dokument-id, der er tildelt dette element." ma:internalName="_dlc_DocId" ma:readOnly="true">
      <xsd:simpleType>
        <xsd:restriction base="dms:Text"/>
      </xsd:simpleType>
    </xsd:element>
    <xsd:element name="_dlc_DocIdUrl" ma:index="57"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8" nillable="true" ma:displayName="Persist ID" ma:description="Keep ID on add." ma:hidden="true" ma:internalName="_dlc_DocIdPersistId" ma:readOnly="true">
      <xsd:simpleType>
        <xsd:restriction base="dms:Boolean"/>
      </xsd:simpleType>
    </xsd:element>
    <xsd:element name="TaxCatchAll" ma:index="70" nillable="true" ma:displayName="Taxonomy Catch All Column" ma:hidden="true" ma:list="{00a11604-cdb1-438d-8b4c-a208f6918db7}" ma:internalName="TaxCatchAll" ma:showField="CatchAllData" ma:web="303eeafb-7dff-46db-9396-e9c651f530ea">
      <xsd:complexType>
        <xsd:complexContent>
          <xsd:extension base="dms:MultiChoiceLookup">
            <xsd:sequence>
              <xsd:element name="Value" type="dms:Lookup" maxOccurs="unbounded" minOccurs="0" nillable="true"/>
            </xsd:sequence>
          </xsd:extension>
        </xsd:complexContent>
      </xsd:complexType>
    </xsd:element>
    <xsd:element name="TaxCatchAllLabel" ma:index="71" nillable="true" ma:displayName="Taxonomy Catch All Column1" ma:hidden="true" ma:list="{00a11604-cdb1-438d-8b4c-a208f6918db7}" ma:internalName="TaxCatchAllLabel" ma:readOnly="true" ma:showField="CatchAllDataLabel" ma:web="303eeafb-7dff-46db-9396-e9c651f530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Artikelside" ma:contentTypeID="0x010100C568DB52D9D0A14D9B2FDCC96666E9F2007948130EC3DB064584E219954237AF3900242457EFB8B24247815D688C526CD44D00CAA741D193B01C4CBDB76B53F5AFAE70" ma:contentTypeVersion="0" ma:contentTypeDescription="Artikelside er en skabelon for systemindholdstyper, der er oprettet af funktionen for ressourcer til udgivelse. Det er den tilknyttede indholdstypeskabelon for de standardsidelayout, der bruges til at oprette artikelsider på websteder, hvor udgivelsesfunktionen er aktiveret." ma:contentTypeScope="" ma:versionID="ea766047f3cc00deca6cf3ac23167c99">
  <xsd:schema xmlns:xsd="http://www.w3.org/2001/XMLSchema" xmlns:xs="http://www.w3.org/2001/XMLSchema" xmlns:p="http://schemas.microsoft.com/office/2006/metadata/properties" xmlns:ns1="http://schemas.microsoft.com/sharepoint/v3" targetNamespace="http://schemas.microsoft.com/office/2006/metadata/properties" ma:root="true" ma:fieldsID="eb60004005fa4da1e5b89724de2e0f6f"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Kommentarer" ma:internalName="Comments">
      <xsd:simpleType>
        <xsd:restriction base="dms:Note">
          <xsd:maxLength value="255"/>
        </xsd:restriction>
      </xsd:simpleType>
    </xsd:element>
    <xsd:element name="PublishingStartDate" ma:index="9" nillable="true" ma:displayName="Startdato for planlægning" ma:description="" ma:hidden="true" ma:internalName="PublishingStartDate">
      <xsd:simpleType>
        <xsd:restriction base="dms:Unknown"/>
      </xsd:simpleType>
    </xsd:element>
    <xsd:element name="PublishingExpirationDate" ma:index="10" nillable="true" ma:displayName="Slutdato for planlægning" ma:description="" ma:hidden="true" ma:internalName="PublishingExpirationDate">
      <xsd:simpleType>
        <xsd:restriction base="dms:Unknown"/>
      </xsd:simpleType>
    </xsd:element>
    <xsd:element name="PublishingContact" ma:index="11" nillable="true" ma:displayName="Kontaktpers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adresse på kontaktperson" ma:internalName="PublishingContactEmail">
      <xsd:simpleType>
        <xsd:restriction base="dms:Text">
          <xsd:maxLength value="255"/>
        </xsd:restriction>
      </xsd:simpleType>
    </xsd:element>
    <xsd:element name="PublishingContactName" ma:index="13" nillable="true" ma:displayName="Navn på kontaktperson" ma:internalName="PublishingContactName">
      <xsd:simpleType>
        <xsd:restriction base="dms:Text">
          <xsd:maxLength value="255"/>
        </xsd:restriction>
      </xsd:simpleType>
    </xsd:element>
    <xsd:element name="PublishingContactPicture" ma:index="14" nillable="true" ma:displayName="Billede af kontaktpers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Side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sgruppe-id" ma:hidden="true" ma:internalName="PublishingVariationGroupID">
      <xsd:simpleType>
        <xsd:restriction base="dms:Text">
          <xsd:maxLength value="255"/>
        </xsd:restriction>
      </xsd:simpleType>
    </xsd:element>
    <xsd:element name="PublishingVariationRelationshipLinkFieldID" ma:index="17" nillable="true" ma:displayName="Relationshyperlink for varia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Opløftningsbillede" ma:internalName="PublishingRollupImage">
      <xsd:simpleType>
        <xsd:restriction base="dms:Unknown"/>
      </xsd:simpleType>
    </xsd:element>
    <xsd:element name="Audience" ma:index="19" nillable="true" ma:displayName="Målgrupper" ma:description="" ma:internalName="Audience">
      <xsd:simpleType>
        <xsd:restriction base="dms:Unknown"/>
      </xsd:simpleType>
    </xsd:element>
    <xsd:element name="PublishingPageImage" ma:index="20" nillable="true" ma:displayName="Sidebillede" ma:internalName="PublishingPageImage">
      <xsd:simpleType>
        <xsd:restriction base="dms:Unknown"/>
      </xsd:simpleType>
    </xsd:element>
    <xsd:element name="PublishingPageContent" ma:index="21" nillable="true" ma:displayName="Sideindhold" ma:internalName="PublishingPageContent">
      <xsd:simpleType>
        <xsd:restriction base="dms:Unknown"/>
      </xsd:simpleType>
    </xsd:element>
    <xsd:element name="SummaryLinks" ma:index="22" nillable="true" ma:displayName="Oversigtshyperlinks" ma:internalName="SummaryLinks">
      <xsd:simpleType>
        <xsd:restriction base="dms:Unknown"/>
      </xsd:simpleType>
    </xsd:element>
    <xsd:element name="ArticleByLine" ma:index="23" nillable="true" ma:displayName="Forfatterlinje" ma:internalName="ArticleByLine">
      <xsd:simpleType>
        <xsd:restriction base="dms:Text">
          <xsd:maxLength value="255"/>
        </xsd:restriction>
      </xsd:simpleType>
    </xsd:element>
    <xsd:element name="ArticleStartDate" ma:index="24" nillable="true" ma:displayName="Artikeldato" ma:format="DateOnly" ma:internalName="ArticleStartDate">
      <xsd:simpleType>
        <xsd:restriction base="dms:DateTime"/>
      </xsd:simpleType>
    </xsd:element>
    <xsd:element name="PublishingImageCaption" ma:index="25" nillable="true" ma:displayName="Billedtekst" ma:internalName="PublishingImageCaption">
      <xsd:simpleType>
        <xsd:restriction base="dms:Unknown"/>
      </xsd:simpleType>
    </xsd:element>
    <xsd:element name="HeaderStyleDefinitions" ma:index="26" nillable="true" ma:displayName="Typografidefinitioner" ma:hidden="true" ma:internalName="HeaderStyleDefinition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F2929-16FB-4396-A895-ED4E09078F0C}"/>
</file>

<file path=customXml/itemProps2.xml><?xml version="1.0" encoding="utf-8"?>
<ds:datastoreItem xmlns:ds="http://schemas.openxmlformats.org/officeDocument/2006/customXml" ds:itemID="{6769B149-FB57-4708-9B09-0E23A76C3702}"/>
</file>

<file path=customXml/itemProps3.xml><?xml version="1.0" encoding="utf-8"?>
<ds:datastoreItem xmlns:ds="http://schemas.openxmlformats.org/officeDocument/2006/customXml" ds:itemID="{429D69E7-EC1D-40C9-BDD4-5A864C932A01}"/>
</file>

<file path=customXml/itemProps4.xml><?xml version="1.0" encoding="utf-8"?>
<ds:datastoreItem xmlns:ds="http://schemas.openxmlformats.org/officeDocument/2006/customXml" ds:itemID="{E741794D-DC6A-4646-AFB9-BBA66A4EF2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Indtastningsark</vt:lpstr>
      <vt:lpstr>Tabel</vt:lpstr>
    </vt:vector>
  </TitlesOfParts>
  <Company>Videncentret for Landbrug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Charlotte Lynggaard Katholm</dc:creator>
  <cp:lastModifiedBy>Merete Martin Jensen</cp:lastModifiedBy>
  <dcterms:created xsi:type="dcterms:W3CDTF">2013-10-18T09:11:19Z</dcterms:created>
  <dcterms:modified xsi:type="dcterms:W3CDTF">2015-08-05T10:12:50Z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0x010100C568DB52D9D0A14D9B2FDCC96666E9F2007948130EC3DB064584E219954237AF3900242457EFB8B24247815D688C526CD44D00CAA741D193B01C4CBDB76B53F5AFAE70</vt:lpwstr>
  </property>
  <property fmtid="{D5CDD505-2E9C-101B-9397-08002B2CF9AE}" pid="3" name="DisplayComments">
    <vt:bool>true</vt:bool>
  </property>
  <property fmtid="{D5CDD505-2E9C-101B-9397-08002B2CF9AE}" pid="4" name="AllowComments">
    <vt:bool>true</vt:bool>
  </property>
  <property fmtid="{D5CDD505-2E9C-101B-9397-08002B2CF9AE}" pid="5" name="Sprogvalg">
    <vt:lpwstr>2</vt:lpwstr>
  </property>
  <property fmtid="{D5CDD505-2E9C-101B-9397-08002B2CF9AE}" pid="6" name="_dlc_DocIdItemGuid">
    <vt:lpwstr>f6490cf0-0813-4387-abb5-2bc964b1d5cd</vt:lpwstr>
  </property>
  <property fmtid="{D5CDD505-2E9C-101B-9397-08002B2CF9AE}" pid="7" name="Taksonomi">
    <vt:lpwstr/>
  </property>
  <property fmtid="{D5CDD505-2E9C-101B-9397-08002B2CF9AE}" pid="8" name="HideInRollups">
    <vt:bool>true</vt:bool>
  </property>
  <property fmtid="{D5CDD505-2E9C-101B-9397-08002B2CF9AE}" pid="9" name="Revisionsdato">
    <vt:filetime>2014-10-01T08:27:00Z</vt:filetime>
  </property>
  <property fmtid="{D5CDD505-2E9C-101B-9397-08002B2CF9AE}" pid="10" name="WebInfo_FinansieringsLink">
    <vt:lpwstr>f6490cf0-0813-4387-abb5-2bc964b1d5cd</vt:lpwstr>
  </property>
  <property fmtid="{D5CDD505-2E9C-101B-9397-08002B2CF9AE}" pid="11" name="EnclosureFor">
    <vt:lpwstr/>
  </property>
  <property fmtid="{D5CDD505-2E9C-101B-9397-08002B2CF9AE}" pid="12" name="KnowledgeArticle">
    <vt:bool>false</vt:bool>
  </property>
</Properties>
</file>